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<sst xmlns="http://schemas.openxmlformats.org/spreadsheetml/2006/main" count="46" uniqueCount="37">
  <si>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Overhead</t>
  </si>
  <si>
    <t>Pool</t>
  </si>
  <si>
    <t>Base</t>
  </si>
  <si>
    <t>P&amp;L or I&amp;E</t>
  </si>
  <si>
    <t>Rate</t>
  </si>
  <si>
    <t>Contract</t>
  </si>
  <si>
    <t>Commercial</t>
  </si>
  <si>
    <t>Government</t>
  </si>
  <si>
    <t>Job Cost Detail</t>
  </si>
  <si>
    <t>Direct Labor</t>
  </si>
  <si>
    <t>Actuals</t>
  </si>
  <si>
    <t>Projections</t>
  </si>
  <si>
    <t>Projected</t>
  </si>
  <si>
    <t>for Proposal</t>
  </si>
  <si>
    <t xml:space="preserve">  /</t>
  </si>
  <si>
    <t xml:space="preserve">  =</t>
  </si>
  <si>
    <t>Total Cost</t>
  </si>
  <si>
    <t>Profit/Fee</t>
  </si>
  <si>
    <t>then</t>
  </si>
  <si>
    <t xml:space="preserve">  Total Price</t>
  </si>
  <si>
    <t>FFP</t>
  </si>
  <si>
    <t>Financial Statement</t>
  </si>
  <si>
    <t>CPFF</t>
  </si>
  <si>
    <t>overhead</t>
  </si>
  <si>
    <t>D/Material</t>
  </si>
  <si>
    <t>D/Travel</t>
  </si>
  <si>
    <t>D/Equipment</t>
  </si>
  <si>
    <t>Fee</t>
  </si>
  <si>
    <t>Total Price</t>
  </si>
  <si>
    <t>Contract 1</t>
  </si>
  <si>
    <t>Allocated O/H</t>
  </si>
  <si>
    <t>Step 1</t>
  </si>
  <si>
    <t>Step 2</t>
  </si>
  <si>
    <t>Step 3</t>
  </si>
  <si>
    <t>Step 4</t>
  </si>
  <si>
    <t>Base=Boots/Hours</t>
  </si>
  <si>
    <t>rate per boot/hour 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</si>
</sst>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* #,##0.0_);_(* \(#,##0.0\);_(* &quot;-&quot;??_);_(@_)"/>
    <numFmt numFmtId="168" formatCode="_(* #,##0_);_(* \(#,##0\);_(* &quot;-&quot;??_);_(@_)"/>
  </numFmts>
  <fonts count="4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i/>
      <sz val="8"/>
      <name val="Arial"/>
      <family val="2"/>
    </font>
    <font>
      <i/>
      <u val="single"/>
      <sz val="8"/>
      <name val="Arial"/>
      <family val="2"/>
    </font>
    <font>
      <u val="single"/>
      <sz val="10"/>
      <name val="Arial"/>
      <family val="0"/>
    </font>
    <font>
      <sz val="8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65" fontId="0" fillId="0" borderId="0" xfId="44" applyNumberFormat="1" applyFont="1" applyAlignment="1">
      <alignment/>
    </xf>
    <xf numFmtId="165" fontId="2" fillId="0" borderId="0" xfId="44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0" fillId="33" borderId="0" xfId="57" applyNumberFormat="1" applyFont="1" applyFill="1" applyAlignment="1">
      <alignment/>
    </xf>
    <xf numFmtId="0" fontId="0" fillId="0" borderId="0" xfId="0" applyAlignment="1" quotePrefix="1">
      <alignment horizontal="left"/>
    </xf>
    <xf numFmtId="165" fontId="0" fillId="0" borderId="10" xfId="44" applyNumberFormat="1" applyFont="1" applyBorder="1" applyAlignment="1">
      <alignment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6" fillId="36" borderId="11" xfId="0" applyFont="1" applyFill="1" applyBorder="1" applyAlignment="1">
      <alignment/>
    </xf>
    <xf numFmtId="37" fontId="0" fillId="36" borderId="12" xfId="42" applyNumberFormat="1" applyFont="1" applyFill="1" applyBorder="1" applyAlignment="1">
      <alignment/>
    </xf>
    <xf numFmtId="0" fontId="7" fillId="36" borderId="13" xfId="0" applyFont="1" applyFill="1" applyBorder="1" applyAlignment="1">
      <alignment horizontal="center"/>
    </xf>
    <xf numFmtId="165" fontId="0" fillId="36" borderId="14" xfId="44" applyNumberFormat="1" applyFont="1" applyFill="1" applyBorder="1" applyAlignment="1">
      <alignment/>
    </xf>
    <xf numFmtId="0" fontId="6" fillId="36" borderId="15" xfId="0" applyFont="1" applyFill="1" applyBorder="1" applyAlignment="1">
      <alignment/>
    </xf>
    <xf numFmtId="165" fontId="1" fillId="0" borderId="0" xfId="44" applyNumberFormat="1" applyFont="1" applyAlignment="1">
      <alignment horizontal="right"/>
    </xf>
    <xf numFmtId="165" fontId="0" fillId="0" borderId="16" xfId="44" applyNumberFormat="1" applyFont="1" applyBorder="1" applyAlignment="1">
      <alignment/>
    </xf>
    <xf numFmtId="43" fontId="0" fillId="0" borderId="0" xfId="0" applyNumberFormat="1" applyAlignment="1">
      <alignment/>
    </xf>
    <xf numFmtId="165" fontId="8" fillId="0" borderId="0" xfId="44" applyNumberFormat="1" applyFont="1" applyAlignment="1">
      <alignment/>
    </xf>
    <xf numFmtId="165" fontId="0" fillId="0" borderId="17" xfId="44" applyNumberFormat="1" applyFont="1" applyBorder="1" applyAlignment="1">
      <alignment/>
    </xf>
    <xf numFmtId="165" fontId="0" fillId="35" borderId="0" xfId="44" applyNumberFormat="1" applyFont="1" applyFill="1" applyAlignment="1">
      <alignment/>
    </xf>
    <xf numFmtId="165" fontId="0" fillId="33" borderId="18" xfId="44" applyNumberFormat="1" applyFont="1" applyFill="1" applyBorder="1" applyAlignment="1">
      <alignment horizontal="center"/>
    </xf>
    <xf numFmtId="165" fontId="0" fillId="0" borderId="19" xfId="44" applyNumberFormat="1" applyFont="1" applyBorder="1" applyAlignment="1">
      <alignment/>
    </xf>
    <xf numFmtId="165" fontId="0" fillId="0" borderId="20" xfId="44" applyNumberFormat="1" applyFont="1" applyBorder="1" applyAlignment="1">
      <alignment horizontal="center"/>
    </xf>
    <xf numFmtId="165" fontId="0" fillId="0" borderId="21" xfId="44" applyNumberFormat="1" applyFont="1" applyBorder="1" applyAlignment="1">
      <alignment/>
    </xf>
    <xf numFmtId="165" fontId="0" fillId="0" borderId="22" xfId="44" applyNumberFormat="1" applyFont="1" applyBorder="1" applyAlignment="1">
      <alignment/>
    </xf>
    <xf numFmtId="165" fontId="0" fillId="0" borderId="0" xfId="44" applyNumberFormat="1" applyFont="1" applyBorder="1" applyAlignment="1">
      <alignment/>
    </xf>
    <xf numFmtId="165" fontId="0" fillId="0" borderId="23" xfId="44" applyNumberFormat="1" applyFont="1" applyBorder="1" applyAlignment="1">
      <alignment/>
    </xf>
    <xf numFmtId="0" fontId="0" fillId="0" borderId="23" xfId="0" applyBorder="1" applyAlignment="1">
      <alignment/>
    </xf>
    <xf numFmtId="43" fontId="0" fillId="0" borderId="22" xfId="0" applyNumberFormat="1" applyBorder="1" applyAlignment="1">
      <alignment/>
    </xf>
    <xf numFmtId="166" fontId="0" fillId="0" borderId="23" xfId="57" applyNumberFormat="1" applyFont="1" applyBorder="1" applyAlignment="1">
      <alignment/>
    </xf>
    <xf numFmtId="165" fontId="0" fillId="0" borderId="24" xfId="44" applyNumberFormat="1" applyFont="1" applyBorder="1" applyAlignment="1">
      <alignment/>
    </xf>
    <xf numFmtId="165" fontId="0" fillId="0" borderId="25" xfId="44" applyNumberFormat="1" applyFont="1" applyBorder="1" applyAlignment="1">
      <alignment/>
    </xf>
    <xf numFmtId="0" fontId="0" fillId="0" borderId="26" xfId="0" applyBorder="1" applyAlignment="1">
      <alignment/>
    </xf>
    <xf numFmtId="165" fontId="0" fillId="35" borderId="0" xfId="44" applyNumberFormat="1" applyFont="1" applyFill="1" applyBorder="1" applyAlignment="1">
      <alignment/>
    </xf>
    <xf numFmtId="165" fontId="0" fillId="33" borderId="0" xfId="44" applyNumberFormat="1" applyFont="1" applyFill="1" applyBorder="1" applyAlignment="1">
      <alignment/>
    </xf>
    <xf numFmtId="165" fontId="0" fillId="0" borderId="20" xfId="44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5" fontId="0" fillId="0" borderId="0" xfId="44" applyNumberFormat="1" applyFont="1" applyFill="1" applyAlignment="1">
      <alignment/>
    </xf>
    <xf numFmtId="49" fontId="10" fillId="0" borderId="0" xfId="42" applyNumberFormat="1" applyFont="1" applyFill="1" applyAlignment="1" quotePrefix="1">
      <alignment horizontal="center"/>
    </xf>
    <xf numFmtId="165" fontId="0" fillId="0" borderId="0" xfId="44" applyNumberFormat="1" applyFont="1" applyFill="1" applyBorder="1" applyAlignment="1">
      <alignment/>
    </xf>
    <xf numFmtId="165" fontId="0" fillId="0" borderId="0" xfId="44" applyNumberFormat="1" applyFont="1" applyFill="1" applyAlignment="1">
      <alignment/>
    </xf>
    <xf numFmtId="165" fontId="0" fillId="0" borderId="27" xfId="44" applyNumberFormat="1" applyFont="1" applyBorder="1" applyAlignment="1">
      <alignment horizontal="right"/>
    </xf>
    <xf numFmtId="165" fontId="0" fillId="33" borderId="0" xfId="44" applyNumberFormat="1" applyFont="1" applyFill="1" applyAlignment="1">
      <alignment/>
    </xf>
    <xf numFmtId="165" fontId="11" fillId="37" borderId="0" xfId="44" applyNumberFormat="1" applyFont="1" applyFill="1" applyAlignment="1">
      <alignment/>
    </xf>
    <xf numFmtId="165" fontId="12" fillId="0" borderId="0" xfId="44" applyNumberFormat="1" applyFont="1" applyAlignment="1">
      <alignment/>
    </xf>
    <xf numFmtId="165" fontId="9" fillId="38" borderId="0" xfId="44" applyNumberFormat="1" applyFont="1" applyFill="1" applyAlignment="1">
      <alignment/>
    </xf>
    <xf numFmtId="165" fontId="8" fillId="38" borderId="0" xfId="44" applyNumberFormat="1" applyFont="1" applyFill="1" applyAlignment="1">
      <alignment horizontal="right"/>
    </xf>
    <xf numFmtId="165" fontId="8" fillId="0" borderId="0" xfId="44" applyNumberFormat="1" applyFont="1" applyAlignment="1">
      <alignment horizontal="right"/>
    </xf>
    <xf numFmtId="165" fontId="9" fillId="39" borderId="0" xfId="44" applyNumberFormat="1" applyFont="1" applyFill="1" applyAlignment="1">
      <alignment/>
    </xf>
    <xf numFmtId="10" fontId="9" fillId="40" borderId="0" xfId="57" applyNumberFormat="1" applyFont="1" applyFill="1" applyAlignment="1">
      <alignment/>
    </xf>
    <xf numFmtId="0" fontId="9" fillId="0" borderId="0" xfId="0" applyFont="1" applyAlignment="1">
      <alignment/>
    </xf>
    <xf numFmtId="1" fontId="10" fillId="41" borderId="0" xfId="44" applyNumberFormat="1" applyFont="1" applyFill="1" applyAlignment="1">
      <alignment horizontal="center"/>
    </xf>
    <xf numFmtId="1" fontId="10" fillId="41" borderId="0" xfId="42" applyNumberFormat="1" applyFont="1" applyFill="1" applyAlignment="1">
      <alignment horizontal="center"/>
    </xf>
    <xf numFmtId="44" fontId="0" fillId="36" borderId="28" xfId="44" applyFont="1" applyFill="1" applyBorder="1" applyAlignment="1">
      <alignment/>
    </xf>
    <xf numFmtId="0" fontId="5" fillId="0" borderId="0" xfId="0" applyFont="1" applyAlignment="1">
      <alignment horizontal="center"/>
    </xf>
    <xf numFmtId="49" fontId="10" fillId="41" borderId="0" xfId="42" applyNumberFormat="1" applyFont="1" applyFill="1" applyAlignment="1">
      <alignment horizontal="center"/>
    </xf>
    <xf numFmtId="49" fontId="10" fillId="41" borderId="0" xfId="42" applyNumberFormat="1" applyFont="1" applyFill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8</xdr:row>
      <xdr:rowOff>114300</xdr:rowOff>
    </xdr:from>
    <xdr:to>
      <xdr:col>2</xdr:col>
      <xdr:colOff>781050</xdr:colOff>
      <xdr:row>10</xdr:row>
      <xdr:rowOff>38100</xdr:rowOff>
    </xdr:to>
    <xdr:sp>
      <xdr:nvSpPr>
        <xdr:cNvPr id="1" name="Line 2"/>
        <xdr:cNvSpPr>
          <a:spLocks/>
        </xdr:cNvSpPr>
      </xdr:nvSpPr>
      <xdr:spPr>
        <a:xfrm flipV="1">
          <a:off x="1666875" y="1409700"/>
          <a:ext cx="800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7</xdr:row>
      <xdr:rowOff>9525</xdr:rowOff>
    </xdr:from>
    <xdr:to>
      <xdr:col>2</xdr:col>
      <xdr:colOff>190500</xdr:colOff>
      <xdr:row>11</xdr:row>
      <xdr:rowOff>114300</xdr:rowOff>
    </xdr:to>
    <xdr:sp>
      <xdr:nvSpPr>
        <xdr:cNvPr id="2" name="Line 3"/>
        <xdr:cNvSpPr>
          <a:spLocks/>
        </xdr:cNvSpPr>
      </xdr:nvSpPr>
      <xdr:spPr>
        <a:xfrm>
          <a:off x="1600200" y="1143000"/>
          <a:ext cx="276225" cy="762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10</xdr:row>
      <xdr:rowOff>123825</xdr:rowOff>
    </xdr:from>
    <xdr:to>
      <xdr:col>3</xdr:col>
      <xdr:colOff>295275</xdr:colOff>
      <xdr:row>11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895475" y="1752600"/>
          <a:ext cx="8953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12.421875" style="0" customWidth="1"/>
    <col min="2" max="2" width="12.8515625" style="0" bestFit="1" customWidth="1"/>
    <col min="3" max="3" width="12.140625" style="0" customWidth="1"/>
    <col min="4" max="4" width="10.8515625" style="0" customWidth="1"/>
    <col min="5" max="5" width="12.8515625" style="0" bestFit="1" customWidth="1"/>
    <col min="6" max="6" width="3.7109375" style="0" customWidth="1"/>
    <col min="7" max="7" width="12.8515625" style="0" bestFit="1" customWidth="1"/>
    <col min="8" max="8" width="10.421875" style="0" customWidth="1"/>
    <col min="9" max="9" width="11.7109375" style="0" bestFit="1" customWidth="1"/>
  </cols>
  <sheetData>
    <row r="2" spans="2:9" ht="12.75">
      <c r="B2" s="11" t="s">
        <v>10</v>
      </c>
      <c r="C2" s="11" t="s">
        <v>10</v>
      </c>
      <c r="D2" s="11" t="s">
        <v>10</v>
      </c>
      <c r="E2" s="11" t="s">
        <v>10</v>
      </c>
      <c r="F2" s="42"/>
      <c r="G2" s="12" t="s">
        <v>11</v>
      </c>
      <c r="H2" s="12" t="s">
        <v>11</v>
      </c>
      <c r="I2" s="13" t="s">
        <v>12</v>
      </c>
    </row>
    <row r="3" spans="2:9" ht="12.75">
      <c r="B3" s="4" t="s">
        <v>3</v>
      </c>
      <c r="D3" s="62" t="s">
        <v>8</v>
      </c>
      <c r="E3" s="62"/>
      <c r="F3" s="43"/>
      <c r="G3" s="7" t="s">
        <v>5</v>
      </c>
      <c r="H3" s="7" t="s">
        <v>5</v>
      </c>
      <c r="I3" s="5" t="s">
        <v>4</v>
      </c>
    </row>
    <row r="4" spans="2:9" ht="12.75">
      <c r="B4" s="4" t="s">
        <v>21</v>
      </c>
      <c r="D4" s="2" t="s">
        <v>6</v>
      </c>
      <c r="E4" s="3" t="s">
        <v>7</v>
      </c>
      <c r="F4" s="44"/>
      <c r="G4" s="7">
        <v>1</v>
      </c>
      <c r="H4" s="7">
        <v>2</v>
      </c>
      <c r="I4" s="6" t="s">
        <v>13</v>
      </c>
    </row>
    <row r="5" spans="2:9" ht="12.75">
      <c r="B5" s="4"/>
      <c r="D5" s="2"/>
      <c r="E5" s="3"/>
      <c r="F5" s="44"/>
      <c r="G5" s="1" t="s">
        <v>20</v>
      </c>
      <c r="H5" s="7" t="s">
        <v>22</v>
      </c>
      <c r="I5" s="6"/>
    </row>
    <row r="6" spans="2:10" ht="12.75">
      <c r="B6" s="59" t="s">
        <v>31</v>
      </c>
      <c r="C6" s="1"/>
      <c r="E6" s="1"/>
      <c r="F6" s="45"/>
      <c r="G6" s="1"/>
      <c r="H6" s="1"/>
      <c r="I6" s="1"/>
      <c r="J6" s="1"/>
    </row>
    <row r="7" spans="1:10" ht="12.75">
      <c r="A7" s="58" t="s">
        <v>1</v>
      </c>
      <c r="B7" s="56">
        <v>100000</v>
      </c>
      <c r="C7" s="2" t="s">
        <v>0</v>
      </c>
      <c r="D7" s="1"/>
      <c r="E7" s="1"/>
      <c r="F7" s="45"/>
      <c r="G7" s="24">
        <v>25000</v>
      </c>
      <c r="H7" s="1"/>
      <c r="I7" s="50">
        <f>B7+G7+H7</f>
        <v>125000</v>
      </c>
      <c r="J7" s="1"/>
    </row>
    <row r="8" spans="1:10" ht="12.75">
      <c r="A8" s="9" t="s">
        <v>14</v>
      </c>
      <c r="B8" s="59" t="s">
        <v>32</v>
      </c>
      <c r="C8" s="1"/>
      <c r="E8" s="1"/>
      <c r="F8" s="45"/>
      <c r="G8" s="1"/>
      <c r="H8" s="1"/>
      <c r="I8" s="1"/>
      <c r="J8" s="1"/>
    </row>
    <row r="9" spans="1:10" ht="12.75">
      <c r="A9" s="58" t="s">
        <v>2</v>
      </c>
      <c r="B9" s="56">
        <v>500000</v>
      </c>
      <c r="C9" s="22" t="s">
        <v>9</v>
      </c>
      <c r="D9" s="51">
        <v>300000</v>
      </c>
      <c r="E9" s="51">
        <v>200000</v>
      </c>
      <c r="F9" s="45"/>
      <c r="G9" s="24">
        <v>400000</v>
      </c>
      <c r="H9" s="1"/>
      <c r="I9" s="50">
        <f>B9+G9+H9</f>
        <v>900000</v>
      </c>
      <c r="J9" s="1"/>
    </row>
    <row r="10" spans="1:10" ht="13.5" thickBot="1">
      <c r="A10" s="9" t="s">
        <v>15</v>
      </c>
      <c r="B10" s="60" t="s">
        <v>33</v>
      </c>
      <c r="C10" s="1"/>
      <c r="D10" s="63" t="s">
        <v>34</v>
      </c>
      <c r="E10" s="64"/>
      <c r="F10" s="46"/>
      <c r="G10" s="1"/>
      <c r="H10" s="1"/>
      <c r="I10" s="1"/>
      <c r="J10" s="1"/>
    </row>
    <row r="11" spans="1:10" ht="12.75">
      <c r="A11" s="58" t="s">
        <v>4</v>
      </c>
      <c r="B11" s="57">
        <f>B7/B9</f>
        <v>0.2</v>
      </c>
      <c r="C11" s="52" t="s">
        <v>30</v>
      </c>
      <c r="D11" s="1">
        <f>B11*D9</f>
        <v>60000</v>
      </c>
      <c r="E11" s="1">
        <f>B11*E9</f>
        <v>40000</v>
      </c>
      <c r="F11" s="45"/>
      <c r="G11" s="25">
        <f>G9*I11</f>
        <v>55555.555555555555</v>
      </c>
      <c r="H11" s="1"/>
      <c r="I11" s="8">
        <f>I7/I9</f>
        <v>0.1388888888888889</v>
      </c>
      <c r="J11" s="1"/>
    </row>
    <row r="12" spans="2:10" ht="13.5" thickBot="1">
      <c r="B12" s="1"/>
      <c r="C12" s="1"/>
      <c r="D12" s="20"/>
      <c r="E12" s="20"/>
      <c r="F12" s="47"/>
      <c r="G12" s="49" t="s">
        <v>23</v>
      </c>
      <c r="H12" s="1"/>
      <c r="I12" s="1"/>
      <c r="J12" s="1"/>
    </row>
    <row r="13" spans="2:10" ht="12.75">
      <c r="B13" s="1"/>
      <c r="C13" s="54" t="s">
        <v>16</v>
      </c>
      <c r="D13" s="53">
        <f>D9+D11</f>
        <v>360000</v>
      </c>
      <c r="E13" s="53">
        <f>E9+E11</f>
        <v>240000</v>
      </c>
      <c r="F13" s="48"/>
      <c r="H13" s="1"/>
      <c r="I13" s="1"/>
      <c r="J13" s="1"/>
    </row>
    <row r="14" spans="3:10" ht="12.75">
      <c r="C14" s="19" t="s">
        <v>17</v>
      </c>
      <c r="D14" s="1">
        <f>+D13*0.5</f>
        <v>180000</v>
      </c>
      <c r="E14" s="1">
        <v>24000</v>
      </c>
      <c r="F14" s="45"/>
      <c r="G14" s="1"/>
      <c r="H14" s="1"/>
      <c r="I14" s="1"/>
      <c r="J14" s="1"/>
    </row>
    <row r="15" spans="3:10" ht="13.5" thickBot="1">
      <c r="C15" s="55" t="s">
        <v>19</v>
      </c>
      <c r="D15" s="10">
        <f>D13+D14</f>
        <v>540000</v>
      </c>
      <c r="E15" s="10">
        <f>E13+E14</f>
        <v>264000</v>
      </c>
      <c r="F15" s="47"/>
      <c r="G15" s="1"/>
      <c r="H15" s="1"/>
      <c r="I15" s="1"/>
      <c r="J15" s="1"/>
    </row>
    <row r="16" spans="3:10" ht="14.25" thickBot="1" thickTop="1">
      <c r="C16" s="1"/>
      <c r="D16" s="1"/>
      <c r="E16" s="1"/>
      <c r="F16" s="1"/>
      <c r="G16" s="1"/>
      <c r="H16" s="1"/>
      <c r="I16" s="1"/>
      <c r="J16" s="1"/>
    </row>
    <row r="17" spans="3:10" ht="12.75">
      <c r="C17" s="1"/>
      <c r="D17" s="1"/>
      <c r="E17" s="26"/>
      <c r="F17" s="40"/>
      <c r="G17" s="27" t="s">
        <v>29</v>
      </c>
      <c r="H17" s="28"/>
      <c r="I17" s="1"/>
      <c r="J17" s="1"/>
    </row>
    <row r="18" spans="3:10" ht="12.75">
      <c r="C18" s="1"/>
      <c r="D18" s="1"/>
      <c r="E18" s="29" t="s">
        <v>9</v>
      </c>
      <c r="F18" s="30"/>
      <c r="G18" s="38">
        <f>G9</f>
        <v>400000</v>
      </c>
      <c r="H18" s="31"/>
      <c r="I18" s="1"/>
      <c r="J18" s="1"/>
    </row>
    <row r="19" spans="2:10" ht="12.75">
      <c r="B19" s="1"/>
      <c r="C19" s="1"/>
      <c r="D19" s="1"/>
      <c r="E19" s="29" t="s">
        <v>0</v>
      </c>
      <c r="F19" s="30"/>
      <c r="G19" s="39">
        <f>G18*I11</f>
        <v>55555.555555555555</v>
      </c>
      <c r="H19" s="31"/>
      <c r="I19" s="1"/>
      <c r="J19" s="1"/>
    </row>
    <row r="20" spans="2:10" ht="12.75">
      <c r="B20" s="1"/>
      <c r="C20" s="1"/>
      <c r="D20" s="1"/>
      <c r="E20" s="29" t="s">
        <v>24</v>
      </c>
      <c r="F20" s="30"/>
      <c r="G20" s="30">
        <v>35000</v>
      </c>
      <c r="H20" s="31"/>
      <c r="I20" s="1"/>
      <c r="J20" s="1"/>
    </row>
    <row r="21" spans="2:8" ht="12.75">
      <c r="B21" s="1"/>
      <c r="D21" s="1"/>
      <c r="E21" s="29" t="s">
        <v>25</v>
      </c>
      <c r="F21" s="30"/>
      <c r="G21" s="30">
        <v>20000</v>
      </c>
      <c r="H21" s="32"/>
    </row>
    <row r="22" spans="4:8" ht="13.5" thickBot="1">
      <c r="D22" s="21"/>
      <c r="E22" s="33" t="s">
        <v>26</v>
      </c>
      <c r="F22" s="41"/>
      <c r="G22" s="23">
        <v>15000</v>
      </c>
      <c r="H22" s="32"/>
    </row>
    <row r="23" spans="1:8" ht="12.75">
      <c r="A23" s="14" t="s">
        <v>35</v>
      </c>
      <c r="B23" s="15">
        <v>500000</v>
      </c>
      <c r="E23" s="29" t="s">
        <v>16</v>
      </c>
      <c r="F23" s="30"/>
      <c r="G23" s="30">
        <f>SUM(G18:G22)</f>
        <v>525555.5555555555</v>
      </c>
      <c r="H23" s="32"/>
    </row>
    <row r="24" spans="1:8" ht="12.75">
      <c r="A24" s="16" t="s">
        <v>18</v>
      </c>
      <c r="B24" s="17"/>
      <c r="E24" s="29" t="s">
        <v>27</v>
      </c>
      <c r="F24" s="30"/>
      <c r="G24" s="30">
        <f>G23*H24</f>
        <v>52555.555555555555</v>
      </c>
      <c r="H24" s="34">
        <v>0.1</v>
      </c>
    </row>
    <row r="25" spans="1:8" ht="13.5" thickBot="1">
      <c r="A25" s="18" t="s">
        <v>36</v>
      </c>
      <c r="B25" s="61">
        <f>+B7/B23</f>
        <v>0.2</v>
      </c>
      <c r="E25" s="35" t="s">
        <v>28</v>
      </c>
      <c r="F25" s="23"/>
      <c r="G25" s="36">
        <f>G23+G24</f>
        <v>578111.111111111</v>
      </c>
      <c r="H25" s="37"/>
    </row>
  </sheetData>
  <sheetProtection/>
  <mergeCells count="2">
    <mergeCell ref="D3:E3"/>
    <mergeCell ref="D10:E10"/>
  </mergeCells>
  <printOptions gridLines="1" headings="1" horizontalCentered="1"/>
  <pageMargins left="0.75" right="0.75" top="1.3" bottom="1" header="0.5" footer="0.5"/>
  <pageSetup fitToHeight="1" fitToWidth="1" orientation="landscape" r:id="rId2"/>
  <headerFooter alignWithMargins="0">
    <oddHeader xml:space="preserve">&amp;C&amp;12Basic Sample Spreadsheet&amp;10
&amp;"Arial,Bold"&amp;14Pool/Base=Rate </oddHeader>
    <oddFooter>&amp;L&amp;"Arial,Italic"&amp;9PGBC, Inc. - Copyright 2008&amp;RPage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PGBC,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Gunn Sr</dc:creator>
  <cp:keywords/>
  <dc:description/>
  <cp:lastModifiedBy>PGBC Inc</cp:lastModifiedBy>
  <cp:lastPrinted>2009-05-12T12:53:50Z</cp:lastPrinted>
  <dcterms:created xsi:type="dcterms:W3CDTF">2008-02-11T13:14:18Z</dcterms:created>
  <dcterms:modified xsi:type="dcterms:W3CDTF">2012-03-29T12:55:46Z</dcterms:modified>
  <cp:category/>
  <cp:version/>
  <cp:contentType/>
  <cp:contentStatus/>
</cp:coreProperties>
</file>